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D9D3C46D-19C4-45D6-91BC-8329D178FD2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15" i="1" l="1"/>
  <c r="G6" i="1"/>
  <c r="G16" i="1"/>
  <c r="G15" i="1" s="1"/>
  <c r="F6" i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<sst xmlns="http://schemas.openxmlformats.org/spreadsheetml/2006/main" count="27" uniqueCount="27">
  <si>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</si>
  <si>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</si>
  <si>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</si>
  <si>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</si>
  <si>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</si>
  <si>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</si>
  <si>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</si>
  <si>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</si>
  <si>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</si>
  <si>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</si>
  <si>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</si>
  <si>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</si>
  <si>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</si>
  <si>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</si>
  <si>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</si>
  <si>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</si>
  <si>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</si>
  <si>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</si>
  <si>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</si>
  <si>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</si>
  <si>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</si>
  <si>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</si>
  <si>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</si>
  <si>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</si>
  <si>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</si>
  <si>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</si>
  <si>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UNIVERSIDAD POLITECNICA DE JUVENTINO ROSAS
Estado Analítico del Activo
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</si>
</sst>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showGridLines="0" tabSelected="1" zoomScaleNormal="100" workbookViewId="0">
      <selection activeCell="B5" sqref="B5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139971313.54000002</v>
      </c>
      <c r="D4" s="13">
        <f>SUM(D6+D15)</f>
        <v>75358041.039999992</v>
      </c>
      <c r="E4" s="13">
        <f>SUM(E6+E15)</f>
        <v>69667236.840000004</v>
      </c>
      <c r="F4" s="13">
        <f>SUM(F6+F15)</f>
        <v>145662117.74000001</v>
      </c>
      <c r="G4" s="13">
        <f>SUM(G6+G15)</f>
        <v>5690804.2000000002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20928259.329999998</v>
      </c>
      <c r="D6" s="13">
        <f>SUM(D7:D13)</f>
        <v>64401529.469999999</v>
      </c>
      <c r="E6" s="13">
        <f>SUM(E7:E13)</f>
        <v>69647748.840000004</v>
      </c>
      <c r="F6" s="13">
        <f>SUM(F7:F13)</f>
        <v>15682039.959999999</v>
      </c>
      <c r="G6" s="13">
        <f>SUM(G7:G13)</f>
        <v>-5246219.37</v>
      </c>
    </row>
    <row r="7" spans="1:7" x14ac:dyDescent="0.2">
      <c r="A7" s="3">
        <v>1110</v>
      </c>
      <c r="B7" s="7" t="s">
        <v>9</v>
      </c>
      <c r="C7" s="18">
        <v>18328619.18</v>
      </c>
      <c r="D7" s="18">
        <v>61922141.07</v>
      </c>
      <c r="E7" s="18">
        <v>64602914.07</v>
      </c>
      <c r="F7" s="18">
        <f>C7+D7-E7</f>
        <v>15647846.18</v>
      </c>
      <c r="G7" s="18">
        <f t="shared" ref="G7:G13" si="0">F7-C7</f>
        <v>-2680773</v>
      </c>
    </row>
    <row r="8" spans="1:7" x14ac:dyDescent="0.2">
      <c r="A8" s="3">
        <v>1120</v>
      </c>
      <c r="B8" s="7" t="s">
        <v>10</v>
      </c>
      <c r="C8" s="18">
        <v>6408.68</v>
      </c>
      <c r="D8" s="18">
        <v>816444.42</v>
      </c>
      <c r="E8" s="18">
        <v>795759.32</v>
      </c>
      <c r="F8" s="18">
        <f t="shared" ref="F8:F13" si="1">C8+D8-E8</f>
        <v>27093.780000000144</v>
      </c>
      <c r="G8" s="18">
        <f t="shared" si="0"/>
        <v>20685.100000000144</v>
      </c>
    </row>
    <row r="9" spans="1:7" x14ac:dyDescent="0.2">
      <c r="A9" s="3">
        <v>1130</v>
      </c>
      <c r="B9" s="7" t="s">
        <v>11</v>
      </c>
      <c r="C9" s="18">
        <v>2586131.4700000002</v>
      </c>
      <c r="D9" s="18">
        <v>1662943.98</v>
      </c>
      <c r="E9" s="18">
        <v>4249075.45</v>
      </c>
      <c r="F9" s="18">
        <f t="shared" si="1"/>
        <v>0</v>
      </c>
      <c r="G9" s="18">
        <f t="shared" si="0"/>
        <v>-2586131.4700000002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7100</v>
      </c>
      <c r="D13" s="18">
        <v>0</v>
      </c>
      <c r="E13" s="18">
        <v>0</v>
      </c>
      <c r="F13" s="18">
        <f t="shared" si="1"/>
        <v>7100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119043054.21000001</v>
      </c>
      <c r="D15" s="13">
        <f>SUM(D16:D24)</f>
        <v>10956511.57</v>
      </c>
      <c r="E15" s="13">
        <f>SUM(E16:E24)</f>
        <v>19488</v>
      </c>
      <c r="F15" s="13">
        <f>SUM(F16:F24)</f>
        <v>129980077.78</v>
      </c>
      <c r="G15" s="13">
        <f>SUM(G16:G24)</f>
        <v>10937023.57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116238826.73</v>
      </c>
      <c r="D18" s="19">
        <v>9994552.3599999994</v>
      </c>
      <c r="E18" s="19">
        <v>0</v>
      </c>
      <c r="F18" s="19">
        <f t="shared" si="3"/>
        <v>126233379.09</v>
      </c>
      <c r="G18" s="19">
        <f t="shared" si="2"/>
        <v>9994552.3599999994</v>
      </c>
    </row>
    <row r="19" spans="1:7" x14ac:dyDescent="0.2">
      <c r="A19" s="3">
        <v>1240</v>
      </c>
      <c r="B19" s="7" t="s">
        <v>18</v>
      </c>
      <c r="C19" s="18">
        <v>45194847.649999999</v>
      </c>
      <c r="D19" s="18">
        <v>961959.21</v>
      </c>
      <c r="E19" s="18">
        <v>19488</v>
      </c>
      <c r="F19" s="18">
        <f t="shared" si="3"/>
        <v>46137318.859999999</v>
      </c>
      <c r="G19" s="18">
        <f t="shared" si="2"/>
        <v>942471.21000000089</v>
      </c>
    </row>
    <row r="20" spans="1:7" x14ac:dyDescent="0.2">
      <c r="A20" s="3">
        <v>1250</v>
      </c>
      <c r="B20" s="7" t="s">
        <v>19</v>
      </c>
      <c r="C20" s="18">
        <v>88673.43</v>
      </c>
      <c r="D20" s="18">
        <v>0</v>
      </c>
      <c r="E20" s="18">
        <v>0</v>
      </c>
      <c r="F20" s="18">
        <f t="shared" si="3"/>
        <v>88673.43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-42479293.600000001</v>
      </c>
      <c r="D21" s="18">
        <v>0</v>
      </c>
      <c r="E21" s="18">
        <v>0</v>
      </c>
      <c r="F21" s="18">
        <f t="shared" si="3"/>
        <v>-42479293.600000001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2020-07-16T20:07:34Z</cp:lastPrinted>
  <dcterms:created xsi:type="dcterms:W3CDTF">2014-02-09T04:04:15Z</dcterms:created>
  <dcterms:modified xsi:type="dcterms:W3CDTF">2020-07-16T20:07:44Z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